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60" windowWidth="19440" windowHeight="11700"/>
  </bookViews>
  <sheets>
    <sheet name="Sheet1" sheetId="1" r:id="rId1"/>
  </sheets>
  <definedNames>
    <definedName name="_xlnm._FilterDatabase" localSheetId="0" hidden="1">Sheet1!$A$12:$Q$28</definedName>
    <definedName name="ECU">#REF!</definedName>
    <definedName name="Tier">#REF!</definedName>
  </definedNames>
  <calcPr calcId="144525"/>
</workbook>
</file>

<file path=xl/calcChain.xml><?xml version="1.0" encoding="utf-8"?>
<calcChain xmlns="http://schemas.openxmlformats.org/spreadsheetml/2006/main">
  <c r="H17" i="1"/>
  <c r="H14" l="1"/>
  <c r="D8" l="1"/>
  <c r="E8"/>
  <c r="F8"/>
  <c r="G8"/>
  <c r="N14" l="1"/>
  <c r="N15"/>
  <c r="N16"/>
  <c r="N17"/>
  <c r="N18"/>
  <c r="N19"/>
  <c r="N20"/>
  <c r="N21"/>
  <c r="N22"/>
  <c r="N23"/>
  <c r="N24"/>
  <c r="N25"/>
  <c r="N26"/>
  <c r="N27"/>
  <c r="N28"/>
  <c r="M13"/>
  <c r="K14"/>
  <c r="K15"/>
  <c r="K16"/>
  <c r="K17"/>
  <c r="K18"/>
  <c r="K19"/>
  <c r="K20"/>
  <c r="K21"/>
  <c r="K22"/>
  <c r="K23"/>
  <c r="K24"/>
  <c r="K25"/>
  <c r="K26"/>
  <c r="K27"/>
  <c r="K28"/>
  <c r="I13"/>
  <c r="J13"/>
  <c r="L13"/>
  <c r="N13" s="1"/>
  <c r="G13"/>
  <c r="H15"/>
  <c r="H16"/>
  <c r="H18"/>
  <c r="H19"/>
  <c r="H20"/>
  <c r="H21"/>
  <c r="H22"/>
  <c r="H23"/>
  <c r="H24"/>
  <c r="H25"/>
  <c r="H26"/>
  <c r="H27"/>
  <c r="H28"/>
  <c r="F13"/>
  <c r="H13" s="1"/>
  <c r="K13" l="1"/>
</calcChain>
</file>

<file path=xl/sharedStrings.xml><?xml version="1.0" encoding="utf-8"?>
<sst xmlns="http://schemas.openxmlformats.org/spreadsheetml/2006/main" count="137" uniqueCount="65">
  <si>
    <t>Cấp 1</t>
  </si>
  <si>
    <t>Cấp 2</t>
  </si>
  <si>
    <t>Đơn vị hành chính</t>
  </si>
  <si>
    <t>Tên xã/ phường</t>
  </si>
  <si>
    <t>Cấp độ dịch</t>
  </si>
  <si>
    <t>Mã xã/phường</t>
  </si>
  <si>
    <t>STT</t>
  </si>
  <si>
    <t>Không</t>
  </si>
  <si>
    <t>Số ca F0 cộng đồng trong tuần</t>
  </si>
  <si>
    <t>Số dân</t>
  </si>
  <si>
    <t>Số người trên 18 tuổi được tiêm</t>
  </si>
  <si>
    <t>Số người trên 18 tuổi</t>
  </si>
  <si>
    <t>Số người trên 50 tuổi được tiêm</t>
  </si>
  <si>
    <t>Số người trên 50 tuổi</t>
  </si>
  <si>
    <t>F0 cộng đồng/100.000/tuần</t>
  </si>
  <si>
    <t>Tiêu chí  1</t>
  </si>
  <si>
    <t>Tiêu chí 2</t>
  </si>
  <si>
    <t>Tiêu chí 3</t>
  </si>
  <si>
    <t>Tỉnh, thành phố có KH thiết lập CS thu dung, điều trị và KH đảm bảo số giường HSCC (ICU) tại các CS khám bệnh, chữa bệnh trực thuộc tỉnh, thành phố (bao gồm cả y tế tư nhân) sẵn sàng đáp ứng tình hình dịch ở cấp độ 4</t>
  </si>
  <si>
    <t xml:space="preserve">Các quận, huyện, thị xã, thành phố có KH thiết lập trạm y tế lưu động, tổ chăm sóc người nhiễm COVID-19 tại cộng đồng và có KH cung cấp ô xy y tế  cho các trạm y </t>
  </si>
  <si>
    <t>Tỉ lệ người từ 18 tuổi trở lên được tiêm ít nhất 01 liều Vắc xin phòng COVID-19</t>
  </si>
  <si>
    <t>Tỉ lệ người từ ≥ 50 tuổi được tiêm đủ liều Vắc xin phòng COVID-19</t>
  </si>
  <si>
    <t xml:space="preserve"> Đính kèm</t>
  </si>
  <si>
    <t/>
  </si>
  <si>
    <t>Tỉnh Khánh Hòa</t>
  </si>
  <si>
    <t>5600000000</t>
  </si>
  <si>
    <t>Thành phố Cam Ranh</t>
  </si>
  <si>
    <t>5656900000</t>
  </si>
  <si>
    <t>5656922408</t>
  </si>
  <si>
    <t>Phường Cam Nghĩa</t>
  </si>
  <si>
    <t>5656922411</t>
  </si>
  <si>
    <t>Phường Cam Phúc Bắc</t>
  </si>
  <si>
    <t>5656922414</t>
  </si>
  <si>
    <t>Phường Cam Phúc Nam</t>
  </si>
  <si>
    <t>5656922417</t>
  </si>
  <si>
    <t>Phường Cam Lộc</t>
  </si>
  <si>
    <t>5656922420</t>
  </si>
  <si>
    <t>Phường Cam Phú</t>
  </si>
  <si>
    <t>5656922423</t>
  </si>
  <si>
    <t>Phường Ba Ngòi</t>
  </si>
  <si>
    <t>5656922426</t>
  </si>
  <si>
    <t>Phường Cam Thuận</t>
  </si>
  <si>
    <t>5656922429</t>
  </si>
  <si>
    <t>Phường Cam Lợi</t>
  </si>
  <si>
    <t>5656922432</t>
  </si>
  <si>
    <t>Phường Cam Linh</t>
  </si>
  <si>
    <t>5656922468</t>
  </si>
  <si>
    <t>Xã Cam Thành Nam</t>
  </si>
  <si>
    <t>5656922474</t>
  </si>
  <si>
    <t>Xã Cam Phước Đông</t>
  </si>
  <si>
    <t>5656922477</t>
  </si>
  <si>
    <t>Xã Cam Thịnh Tây</t>
  </si>
  <si>
    <t>5656922480</t>
  </si>
  <si>
    <t>Xã Cam Thịnh Đông</t>
  </si>
  <si>
    <t>5656922483</t>
  </si>
  <si>
    <t>Xã Cam Lập</t>
  </si>
  <si>
    <t>5656922486</t>
  </si>
  <si>
    <t>Xã Cam Bình</t>
  </si>
  <si>
    <t>Kết quả đánh giá cấp độ dịch tại thành phố Cam Ranh</t>
  </si>
  <si>
    <t>(Cập nhật ngày 12/11/2021 )</t>
  </si>
  <si>
    <t>Phạm vi huyện</t>
  </si>
  <si>
    <t>Phạm vi xã</t>
  </si>
  <si>
    <t>Cấp 3</t>
  </si>
  <si>
    <t>Cấp 4</t>
  </si>
  <si>
    <t>x</t>
  </si>
</sst>
</file>

<file path=xl/styles.xml><?xml version="1.0" encoding="utf-8"?>
<styleSheet xmlns="http://schemas.openxmlformats.org/spreadsheetml/2006/main">
  <numFmts count="2">
    <numFmt numFmtId="164" formatCode="_-* #,##0.00\ _₫_-;\-* #,##0.00\ _₫_-;_-* &quot;-&quot;??\ _₫_-;_-@_-"/>
    <numFmt numFmtId="165" formatCode="_-* #,##0\ _₫_-;\-* #,##0\ _₫_-;_-* &quot;-&quot;??\ _₫_-;_-@_-"/>
  </numFmts>
  <fonts count="20">
    <font>
      <sz val="11"/>
      <color theme="1"/>
      <name val="Calibri"/>
      <family val="2"/>
      <charset val="163"/>
      <scheme val="minor"/>
    </font>
    <font>
      <b/>
      <sz val="18"/>
      <color theme="1"/>
      <name val="Times New Roman"/>
      <family val="1"/>
    </font>
    <font>
      <sz val="14"/>
      <color theme="1"/>
      <name val="Times New Roman"/>
      <family val="1"/>
    </font>
    <font>
      <b/>
      <sz val="14"/>
      <color rgb="FF000000"/>
      <name val="Times New Roman"/>
      <family val="1"/>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2"/>
      <name val="Times New Roman"/>
      <family val="1"/>
    </font>
    <font>
      <sz val="11"/>
      <color theme="1"/>
      <name val="Calibri"/>
      <family val="2"/>
      <charset val="163"/>
      <scheme val="minor"/>
    </font>
    <font>
      <b/>
      <sz val="12"/>
      <name val="Times New Roman"/>
      <family val="1"/>
    </font>
    <font>
      <sz val="14"/>
      <color theme="1"/>
      <name val="Calibri Light"/>
      <family val="1"/>
      <charset val="163"/>
      <scheme val="major"/>
    </font>
    <font>
      <sz val="11"/>
      <color theme="1"/>
      <name val="Calibri"/>
      <family val="2"/>
      <scheme val="minor"/>
    </font>
    <font>
      <sz val="11"/>
      <color theme="1"/>
      <name val="Calibri"/>
      <family val="2"/>
      <charset val="1"/>
      <scheme val="minor"/>
    </font>
    <font>
      <sz val="14"/>
      <name val="Calibri Light"/>
      <family val="1"/>
      <charset val="163"/>
      <scheme val="major"/>
    </font>
    <font>
      <sz val="12"/>
      <color theme="1"/>
      <name val="Times New Roman"/>
      <family val="2"/>
    </font>
    <font>
      <b/>
      <sz val="13"/>
      <color rgb="FF000000"/>
      <name val="Times New Roman"/>
      <family val="1"/>
    </font>
    <font>
      <sz val="13"/>
      <color rgb="FF000000"/>
      <name val="Times New Roman"/>
      <family val="1"/>
    </font>
    <font>
      <sz val="14"/>
      <color rgb="FF000000"/>
      <name val="Times New Roman"/>
      <family val="1"/>
    </font>
    <font>
      <i/>
      <sz val="13"/>
      <color rgb="FF000000"/>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rgb="FF92D050"/>
      </patternFill>
    </fill>
    <fill>
      <patternFill patternType="solid">
        <fgColor rgb="FFFFFF00"/>
        <bgColor rgb="FFFFFF00"/>
      </patternFill>
    </fill>
    <fill>
      <patternFill patternType="solid">
        <fgColor rgb="FFFF0000"/>
        <bgColor indexed="64"/>
      </patternFill>
    </fill>
    <fill>
      <patternFill patternType="solid">
        <fgColor rgb="FFFF6D0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6">
    <xf numFmtId="0" fontId="0" fillId="0" borderId="0"/>
    <xf numFmtId="164" fontId="9" fillId="0" borderId="0" applyFont="0" applyFill="0" applyBorder="0" applyAlignment="0" applyProtection="0"/>
    <xf numFmtId="9" fontId="9" fillId="0" borderId="0" applyFont="0" applyFill="0" applyBorder="0" applyAlignment="0" applyProtection="0"/>
    <xf numFmtId="0" fontId="12" fillId="0" borderId="0"/>
    <xf numFmtId="0" fontId="13" fillId="0" borderId="0"/>
    <xf numFmtId="0" fontId="15" fillId="0" borderId="0"/>
  </cellStyleXfs>
  <cellXfs count="38">
    <xf numFmtId="0" fontId="0" fillId="0" borderId="0" xfId="0"/>
    <xf numFmtId="0" fontId="1" fillId="0" borderId="0" xfId="0" applyFont="1"/>
    <xf numFmtId="0" fontId="5" fillId="0" borderId="0" xfId="0" applyFont="1"/>
    <xf numFmtId="0" fontId="2"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8" fillId="0" borderId="3" xfId="0" applyFont="1" applyBorder="1" applyAlignment="1">
      <alignment wrapText="1"/>
    </xf>
    <xf numFmtId="165" fontId="8" fillId="0" borderId="3" xfId="1" applyNumberFormat="1" applyFont="1" applyBorder="1" applyAlignment="1">
      <alignment wrapText="1"/>
    </xf>
    <xf numFmtId="0" fontId="10" fillId="0" borderId="3" xfId="0" applyFont="1" applyBorder="1" applyAlignment="1">
      <alignment wrapText="1"/>
    </xf>
    <xf numFmtId="165" fontId="10" fillId="0" borderId="3" xfId="1" applyNumberFormat="1" applyFont="1" applyBorder="1" applyAlignment="1">
      <alignment wrapText="1"/>
    </xf>
    <xf numFmtId="0" fontId="7" fillId="0" borderId="0" xfId="0" applyFont="1"/>
    <xf numFmtId="3" fontId="11" fillId="0" borderId="3" xfId="0" applyNumberFormat="1" applyFont="1" applyBorder="1"/>
    <xf numFmtId="3" fontId="11" fillId="2" borderId="3" xfId="0" applyNumberFormat="1" applyFont="1" applyFill="1" applyBorder="1"/>
    <xf numFmtId="10" fontId="10" fillId="0" borderId="3" xfId="2" applyNumberFormat="1" applyFont="1" applyBorder="1" applyAlignment="1">
      <alignment wrapText="1"/>
    </xf>
    <xf numFmtId="3" fontId="11" fillId="0" borderId="3" xfId="0" applyNumberFormat="1" applyFont="1" applyFill="1" applyBorder="1"/>
    <xf numFmtId="0" fontId="2" fillId="0" borderId="0" xfId="0" applyFont="1" applyAlignment="1">
      <alignment horizontal="center"/>
    </xf>
    <xf numFmtId="3" fontId="14" fillId="0" borderId="3" xfId="0" applyNumberFormat="1" applyFont="1" applyFill="1" applyBorder="1"/>
    <xf numFmtId="0" fontId="8" fillId="0" borderId="3" xfId="0" applyFont="1" applyBorder="1" applyAlignment="1">
      <alignment horizontal="center" wrapText="1"/>
    </xf>
    <xf numFmtId="0" fontId="8" fillId="4" borderId="3" xfId="0" applyFont="1" applyFill="1" applyBorder="1" applyAlignment="1">
      <alignment horizontal="center" wrapText="1"/>
    </xf>
    <xf numFmtId="0" fontId="8" fillId="3" borderId="3" xfId="0" applyFont="1" applyFill="1" applyBorder="1" applyAlignment="1">
      <alignment horizontal="center" wrapText="1"/>
    </xf>
    <xf numFmtId="0" fontId="16" fillId="5" borderId="3" xfId="5" applyFont="1" applyFill="1" applyBorder="1" applyAlignment="1">
      <alignment horizontal="center" vertical="center" wrapText="1"/>
    </xf>
    <xf numFmtId="0" fontId="3" fillId="8" borderId="3" xfId="5" applyFont="1" applyFill="1" applyBorder="1" applyAlignment="1">
      <alignment horizontal="center" vertical="center" wrapText="1"/>
    </xf>
    <xf numFmtId="0" fontId="16" fillId="7" borderId="3" xfId="5" applyFont="1" applyFill="1" applyBorder="1" applyAlignment="1">
      <alignment horizontal="center" vertical="center" wrapText="1"/>
    </xf>
    <xf numFmtId="0" fontId="18" fillId="8" borderId="3" xfId="5" applyFont="1" applyFill="1" applyBorder="1" applyAlignment="1">
      <alignment horizontal="center" vertical="center" wrapText="1"/>
    </xf>
    <xf numFmtId="0" fontId="17" fillId="7" borderId="3" xfId="5" applyFont="1" applyFill="1" applyBorder="1" applyAlignment="1">
      <alignment horizontal="center" vertical="center" wrapText="1"/>
    </xf>
    <xf numFmtId="0" fontId="16" fillId="0" borderId="3" xfId="5" applyFont="1" applyBorder="1" applyAlignment="1">
      <alignment horizontal="center" vertical="center" wrapText="1"/>
    </xf>
    <xf numFmtId="0" fontId="16" fillId="6" borderId="3" xfId="5" applyFont="1" applyFill="1" applyBorder="1" applyAlignment="1">
      <alignment horizontal="center" vertical="center" wrapText="1"/>
    </xf>
    <xf numFmtId="0" fontId="19" fillId="0" borderId="3" xfId="5" applyFont="1" applyBorder="1" applyAlignment="1">
      <alignment horizontal="center" vertical="center" wrapText="1"/>
    </xf>
    <xf numFmtId="0" fontId="17" fillId="5" borderId="3" xfId="5" applyFont="1" applyFill="1" applyBorder="1" applyAlignment="1">
      <alignment horizontal="center" vertical="center" wrapText="1"/>
    </xf>
    <xf numFmtId="0" fontId="17" fillId="6" borderId="3" xfId="5"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7" fillId="0" borderId="1" xfId="0" applyFont="1" applyBorder="1" applyAlignment="1">
      <alignment horizontal="center" vertical="center"/>
    </xf>
    <xf numFmtId="0" fontId="4" fillId="0" borderId="2" xfId="0" applyFont="1" applyBorder="1" applyAlignment="1">
      <alignment horizontal="center"/>
    </xf>
    <xf numFmtId="0" fontId="4" fillId="0" borderId="1" xfId="0" applyFont="1" applyBorder="1" applyAlignment="1">
      <alignment horizont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6">
    <cellStyle name="Comma" xfId="1" builtinId="3"/>
    <cellStyle name="Normal" xfId="0" builtinId="0"/>
    <cellStyle name="Normal 2" xfId="4"/>
    <cellStyle name="Normal 3" xfId="3"/>
    <cellStyle name="Normal 4" xfId="5"/>
    <cellStyle name="Percent" xfId="2" builtinId="5"/>
  </cellStyles>
  <dxfs count="0"/>
  <tableStyles count="0" defaultTableStyle="TableStyleMedium2" defaultPivotStyle="PivotStyleLight16"/>
  <colors>
    <mruColors>
      <color rgb="FF71AD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Q28"/>
  <sheetViews>
    <sheetView tabSelected="1" topLeftCell="C1" zoomScale="85" zoomScaleNormal="85" workbookViewId="0">
      <selection activeCell="H18" sqref="H18"/>
    </sheetView>
  </sheetViews>
  <sheetFormatPr defaultRowHeight="15"/>
  <cols>
    <col min="1" max="1" width="24.42578125" style="2" customWidth="1"/>
    <col min="2" max="2" width="5.85546875" style="2" customWidth="1"/>
    <col min="3" max="3" width="17.140625" style="2" customWidth="1"/>
    <col min="4" max="4" width="25.85546875" style="2" customWidth="1"/>
    <col min="5" max="5" width="16.140625" style="2" customWidth="1"/>
    <col min="6" max="6" width="12" style="2" customWidth="1"/>
    <col min="7" max="7" width="15.28515625" style="2" customWidth="1"/>
    <col min="8" max="8" width="14.28515625" style="2" customWidth="1"/>
    <col min="9" max="9" width="15.7109375" style="2" customWidth="1"/>
    <col min="10" max="10" width="14" style="2" customWidth="1"/>
    <col min="11" max="11" width="23.7109375" style="2" customWidth="1"/>
    <col min="12" max="12" width="14.140625" style="2" customWidth="1"/>
    <col min="13" max="13" width="13.5703125" style="2" customWidth="1"/>
    <col min="14" max="14" width="20" style="2" customWidth="1"/>
    <col min="15" max="15" width="47.7109375" style="2" customWidth="1"/>
    <col min="16" max="16" width="39.28515625" style="2" customWidth="1"/>
    <col min="17" max="17" width="23.7109375" style="2" customWidth="1"/>
    <col min="18" max="16384" width="9.140625" style="2"/>
  </cols>
  <sheetData>
    <row r="2" spans="1:17" s="1" customFormat="1" ht="22.5">
      <c r="A2" s="31" t="s">
        <v>58</v>
      </c>
      <c r="B2" s="31"/>
      <c r="C2" s="31"/>
      <c r="D2" s="31"/>
      <c r="E2" s="31"/>
      <c r="F2" s="31"/>
      <c r="G2" s="31"/>
      <c r="H2" s="31"/>
      <c r="I2" s="31"/>
    </row>
    <row r="3" spans="1:17" s="1" customFormat="1" ht="22.5">
      <c r="A3" s="32" t="s">
        <v>59</v>
      </c>
      <c r="B3" s="32"/>
      <c r="C3" s="32"/>
      <c r="D3" s="32"/>
      <c r="E3" s="32"/>
      <c r="F3" s="32"/>
      <c r="G3" s="32"/>
      <c r="H3" s="32"/>
      <c r="I3" s="32"/>
    </row>
    <row r="4" spans="1:17" s="1" customFormat="1" ht="22.5">
      <c r="A4" s="16"/>
      <c r="B4" s="16"/>
      <c r="C4" s="16"/>
      <c r="D4" s="16"/>
      <c r="E4" s="16"/>
    </row>
    <row r="5" spans="1:17" s="1" customFormat="1" ht="22.5">
      <c r="C5" s="26"/>
      <c r="D5" s="21" t="s">
        <v>0</v>
      </c>
      <c r="E5" s="27" t="s">
        <v>1</v>
      </c>
      <c r="F5" s="22" t="s">
        <v>62</v>
      </c>
      <c r="G5" s="23" t="s">
        <v>63</v>
      </c>
    </row>
    <row r="6" spans="1:17" s="1" customFormat="1" ht="22.5">
      <c r="C6" s="28" t="s">
        <v>60</v>
      </c>
      <c r="D6" s="29" t="s">
        <v>64</v>
      </c>
      <c r="E6" s="30"/>
      <c r="F6" s="24"/>
      <c r="G6" s="25"/>
    </row>
    <row r="7" spans="1:17" s="1" customFormat="1" ht="22.5">
      <c r="C7" s="26"/>
      <c r="D7" s="21" t="s">
        <v>0</v>
      </c>
      <c r="E7" s="27" t="s">
        <v>1</v>
      </c>
      <c r="F7" s="22" t="s">
        <v>62</v>
      </c>
      <c r="G7" s="23" t="s">
        <v>63</v>
      </c>
    </row>
    <row r="8" spans="1:17" s="1" customFormat="1" ht="40.5" customHeight="1">
      <c r="C8" s="28" t="s">
        <v>61</v>
      </c>
      <c r="D8" s="29">
        <f>COUNTIF($E$14:$E$28,D7)</f>
        <v>10</v>
      </c>
      <c r="E8" s="27">
        <f t="shared" ref="E8:G8" si="0">COUNTIF($E$14:$E$28,E7)</f>
        <v>5</v>
      </c>
      <c r="F8" s="22">
        <f t="shared" si="0"/>
        <v>0</v>
      </c>
      <c r="G8" s="23">
        <f t="shared" si="0"/>
        <v>0</v>
      </c>
    </row>
    <row r="9" spans="1:17" s="1" customFormat="1" ht="22.5">
      <c r="A9" s="16"/>
      <c r="B9" s="16"/>
      <c r="C9" s="16"/>
      <c r="D9" s="16"/>
      <c r="E9" s="16"/>
    </row>
    <row r="10" spans="1:17" ht="18.75">
      <c r="A10" s="36" t="s">
        <v>2</v>
      </c>
      <c r="B10" s="37" t="s">
        <v>6</v>
      </c>
      <c r="C10" s="37" t="s">
        <v>5</v>
      </c>
      <c r="D10" s="37" t="s">
        <v>3</v>
      </c>
      <c r="E10" s="37" t="s">
        <v>4</v>
      </c>
      <c r="F10" s="34" t="s">
        <v>15</v>
      </c>
      <c r="G10" s="35"/>
      <c r="H10" s="35"/>
      <c r="I10" s="35" t="s">
        <v>16</v>
      </c>
      <c r="J10" s="35"/>
      <c r="K10" s="35"/>
      <c r="L10" s="35"/>
      <c r="M10" s="35"/>
      <c r="N10" s="35"/>
      <c r="O10" s="35" t="s">
        <v>17</v>
      </c>
      <c r="P10" s="35"/>
      <c r="Q10" s="33" t="s">
        <v>22</v>
      </c>
    </row>
    <row r="11" spans="1:17" s="3" customFormat="1" ht="94.5" customHeight="1">
      <c r="A11" s="36"/>
      <c r="B11" s="37"/>
      <c r="C11" s="37"/>
      <c r="D11" s="37"/>
      <c r="E11" s="37"/>
      <c r="F11" s="4" t="s">
        <v>8</v>
      </c>
      <c r="G11" s="5" t="s">
        <v>9</v>
      </c>
      <c r="H11" s="5" t="s">
        <v>14</v>
      </c>
      <c r="I11" s="5" t="s">
        <v>10</v>
      </c>
      <c r="J11" s="5" t="s">
        <v>11</v>
      </c>
      <c r="K11" s="5" t="s">
        <v>20</v>
      </c>
      <c r="L11" s="5" t="s">
        <v>12</v>
      </c>
      <c r="M11" s="5" t="s">
        <v>13</v>
      </c>
      <c r="N11" s="5" t="s">
        <v>21</v>
      </c>
      <c r="O11" s="6" t="s">
        <v>18</v>
      </c>
      <c r="P11" s="6" t="s">
        <v>19</v>
      </c>
      <c r="Q11" s="33"/>
    </row>
    <row r="12" spans="1:17" ht="15.75">
      <c r="A12" s="7" t="s">
        <v>24</v>
      </c>
      <c r="B12" s="7" t="s">
        <v>23</v>
      </c>
      <c r="C12" s="7" t="s">
        <v>25</v>
      </c>
      <c r="D12" s="7" t="s">
        <v>23</v>
      </c>
      <c r="E12" s="18"/>
      <c r="F12" s="8">
        <v>0</v>
      </c>
      <c r="G12" s="8">
        <v>0</v>
      </c>
      <c r="H12" s="8">
        <v>0</v>
      </c>
      <c r="I12" s="8" t="s">
        <v>23</v>
      </c>
      <c r="J12" s="8">
        <v>0</v>
      </c>
      <c r="K12" s="8" t="s">
        <v>23</v>
      </c>
      <c r="L12" s="8">
        <v>0</v>
      </c>
      <c r="M12" s="8">
        <v>0</v>
      </c>
      <c r="N12" s="8" t="s">
        <v>23</v>
      </c>
      <c r="O12" s="8" t="s">
        <v>7</v>
      </c>
      <c r="P12" s="8"/>
      <c r="Q12" s="8"/>
    </row>
    <row r="13" spans="1:17" s="11" customFormat="1" ht="15.75">
      <c r="A13" s="9" t="s">
        <v>26</v>
      </c>
      <c r="B13" s="9" t="s">
        <v>23</v>
      </c>
      <c r="C13" s="9" t="s">
        <v>27</v>
      </c>
      <c r="D13" s="9" t="s">
        <v>23</v>
      </c>
      <c r="E13" s="19" t="s">
        <v>0</v>
      </c>
      <c r="F13" s="10">
        <f>SUM(F14:F28)</f>
        <v>14</v>
      </c>
      <c r="G13" s="10">
        <f>SUM(G14:G28)</f>
        <v>139783</v>
      </c>
      <c r="H13" s="8">
        <f>(F13/(G13*2))*100000</f>
        <v>5.00776203114828</v>
      </c>
      <c r="I13" s="10">
        <f t="shared" ref="I13:M13" si="1">SUM(I14:I28)</f>
        <v>98640</v>
      </c>
      <c r="J13" s="10">
        <f t="shared" si="1"/>
        <v>99273</v>
      </c>
      <c r="K13" s="14">
        <f>I13/J13</f>
        <v>0.99362364389108826</v>
      </c>
      <c r="L13" s="10">
        <f t="shared" si="1"/>
        <v>25813</v>
      </c>
      <c r="M13" s="10">
        <f t="shared" si="1"/>
        <v>31923.619980389813</v>
      </c>
      <c r="N13" s="14">
        <f>L13/M13</f>
        <v>0.80858624478854613</v>
      </c>
      <c r="O13" s="10"/>
      <c r="P13" s="10" t="s">
        <v>7</v>
      </c>
      <c r="Q13" s="10"/>
    </row>
    <row r="14" spans="1:17" ht="18.75">
      <c r="A14" s="7" t="s">
        <v>23</v>
      </c>
      <c r="B14" s="7" t="s">
        <v>23</v>
      </c>
      <c r="C14" s="7" t="s">
        <v>38</v>
      </c>
      <c r="D14" s="7" t="s">
        <v>39</v>
      </c>
      <c r="E14" s="19" t="s">
        <v>0</v>
      </c>
      <c r="F14" s="8">
        <v>4</v>
      </c>
      <c r="G14" s="12">
        <v>14639</v>
      </c>
      <c r="H14" s="8">
        <f>(F14/(G14*2))*10000</f>
        <v>1.3662135391761732</v>
      </c>
      <c r="I14" s="13">
        <v>9689</v>
      </c>
      <c r="J14" s="17">
        <v>9725</v>
      </c>
      <c r="K14" s="14">
        <f t="shared" ref="K14:K28" si="2">I14/J14</f>
        <v>0.99629820051413887</v>
      </c>
      <c r="L14" s="8">
        <v>2735</v>
      </c>
      <c r="M14" s="8">
        <v>3252.1255199667221</v>
      </c>
      <c r="N14" s="14">
        <f t="shared" ref="N14:N28" si="3">L14/M14</f>
        <v>0.84098844992550792</v>
      </c>
      <c r="O14" s="8"/>
      <c r="P14" s="10" t="s">
        <v>7</v>
      </c>
      <c r="Q14" s="8"/>
    </row>
    <row r="15" spans="1:17" ht="18.75">
      <c r="A15" s="7" t="s">
        <v>23</v>
      </c>
      <c r="B15" s="7" t="s">
        <v>23</v>
      </c>
      <c r="C15" s="7" t="s">
        <v>44</v>
      </c>
      <c r="D15" s="7" t="s">
        <v>45</v>
      </c>
      <c r="E15" s="20" t="s">
        <v>1</v>
      </c>
      <c r="F15" s="8">
        <v>1</v>
      </c>
      <c r="G15" s="12">
        <v>9823</v>
      </c>
      <c r="H15" s="8">
        <f t="shared" ref="H15:H28" si="4">(F15/(G15*2))*10000</f>
        <v>0.50900946757609689</v>
      </c>
      <c r="I15" s="13">
        <v>7572</v>
      </c>
      <c r="J15" s="17">
        <v>7639</v>
      </c>
      <c r="K15" s="14">
        <f t="shared" si="2"/>
        <v>0.99122921848409473</v>
      </c>
      <c r="L15" s="8">
        <v>2052</v>
      </c>
      <c r="M15" s="8">
        <v>2637.3526666666667</v>
      </c>
      <c r="N15" s="14">
        <f t="shared" si="3"/>
        <v>0.77805294147237036</v>
      </c>
      <c r="O15" s="8"/>
      <c r="P15" s="10" t="s">
        <v>7</v>
      </c>
      <c r="Q15" s="8"/>
    </row>
    <row r="16" spans="1:17" ht="18.75">
      <c r="A16" s="7" t="s">
        <v>23</v>
      </c>
      <c r="B16" s="7" t="s">
        <v>23</v>
      </c>
      <c r="C16" s="7" t="s">
        <v>34</v>
      </c>
      <c r="D16" s="7" t="s">
        <v>35</v>
      </c>
      <c r="E16" s="19" t="s">
        <v>0</v>
      </c>
      <c r="F16" s="8">
        <v>0</v>
      </c>
      <c r="G16" s="12">
        <v>7951</v>
      </c>
      <c r="H16" s="8">
        <f t="shared" si="4"/>
        <v>0</v>
      </c>
      <c r="I16" s="13">
        <v>6327</v>
      </c>
      <c r="J16" s="17">
        <v>6370</v>
      </c>
      <c r="K16" s="14">
        <f t="shared" si="2"/>
        <v>0.99324960753532177</v>
      </c>
      <c r="L16" s="8">
        <v>2227</v>
      </c>
      <c r="M16" s="8">
        <v>2452.2091544818818</v>
      </c>
      <c r="N16" s="14">
        <f t="shared" si="3"/>
        <v>0.90816070722586251</v>
      </c>
      <c r="O16" s="8"/>
      <c r="P16" s="10" t="s">
        <v>7</v>
      </c>
      <c r="Q16" s="8"/>
    </row>
    <row r="17" spans="1:17" ht="18.75">
      <c r="A17" s="7" t="s">
        <v>23</v>
      </c>
      <c r="B17" s="7" t="s">
        <v>23</v>
      </c>
      <c r="C17" s="7" t="s">
        <v>42</v>
      </c>
      <c r="D17" s="7" t="s">
        <v>43</v>
      </c>
      <c r="E17" s="20" t="s">
        <v>1</v>
      </c>
      <c r="F17" s="8">
        <v>3</v>
      </c>
      <c r="G17" s="12">
        <v>9826</v>
      </c>
      <c r="H17" s="8">
        <f>(F17/(G17*2))*10000</f>
        <v>1.5265621819662121</v>
      </c>
      <c r="I17" s="13">
        <v>6488</v>
      </c>
      <c r="J17" s="17">
        <v>6592</v>
      </c>
      <c r="K17" s="14">
        <f t="shared" si="2"/>
        <v>0.98422330097087374</v>
      </c>
      <c r="L17" s="8">
        <v>1539</v>
      </c>
      <c r="M17" s="8">
        <v>2311.4268969771747</v>
      </c>
      <c r="N17" s="14">
        <f t="shared" si="3"/>
        <v>0.66582248480913031</v>
      </c>
      <c r="O17" s="8"/>
      <c r="P17" s="10" t="s">
        <v>7</v>
      </c>
      <c r="Q17" s="8"/>
    </row>
    <row r="18" spans="1:17" ht="18.75">
      <c r="A18" s="7" t="s">
        <v>23</v>
      </c>
      <c r="B18" s="7" t="s">
        <v>23</v>
      </c>
      <c r="C18" s="7" t="s">
        <v>28</v>
      </c>
      <c r="D18" s="7" t="s">
        <v>29</v>
      </c>
      <c r="E18" s="19" t="s">
        <v>0</v>
      </c>
      <c r="F18" s="8">
        <v>2</v>
      </c>
      <c r="G18" s="12">
        <v>14812</v>
      </c>
      <c r="H18" s="8">
        <f t="shared" si="4"/>
        <v>0.67512827437213063</v>
      </c>
      <c r="I18" s="13">
        <v>11210</v>
      </c>
      <c r="J18" s="17">
        <v>11228</v>
      </c>
      <c r="K18" s="14">
        <f t="shared" si="2"/>
        <v>0.99839686498040614</v>
      </c>
      <c r="L18" s="8">
        <v>3172</v>
      </c>
      <c r="M18" s="8">
        <v>3746.404869251578</v>
      </c>
      <c r="N18" s="14">
        <f t="shared" si="3"/>
        <v>0.84667837852604344</v>
      </c>
      <c r="O18" s="8"/>
      <c r="P18" s="10" t="s">
        <v>7</v>
      </c>
      <c r="Q18" s="8"/>
    </row>
    <row r="19" spans="1:17" ht="18.75">
      <c r="A19" s="7" t="s">
        <v>23</v>
      </c>
      <c r="B19" s="7" t="s">
        <v>23</v>
      </c>
      <c r="C19" s="7" t="s">
        <v>36</v>
      </c>
      <c r="D19" s="7" t="s">
        <v>37</v>
      </c>
      <c r="E19" s="19" t="s">
        <v>0</v>
      </c>
      <c r="F19" s="8">
        <v>0</v>
      </c>
      <c r="G19" s="12">
        <v>8402</v>
      </c>
      <c r="H19" s="8">
        <f t="shared" si="4"/>
        <v>0</v>
      </c>
      <c r="I19" s="13">
        <v>7746</v>
      </c>
      <c r="J19" s="17">
        <v>7774</v>
      </c>
      <c r="K19" s="14">
        <f t="shared" si="2"/>
        <v>0.99639825057885256</v>
      </c>
      <c r="L19" s="8">
        <v>1906</v>
      </c>
      <c r="M19" s="8">
        <v>2192.695652173913</v>
      </c>
      <c r="N19" s="14">
        <f t="shared" si="3"/>
        <v>0.8692496827411168</v>
      </c>
      <c r="O19" s="8"/>
      <c r="P19" s="10" t="s">
        <v>7</v>
      </c>
      <c r="Q19" s="8"/>
    </row>
    <row r="20" spans="1:17" ht="18.75">
      <c r="A20" s="7" t="s">
        <v>23</v>
      </c>
      <c r="B20" s="7" t="s">
        <v>23</v>
      </c>
      <c r="C20" s="7" t="s">
        <v>30</v>
      </c>
      <c r="D20" s="7" t="s">
        <v>31</v>
      </c>
      <c r="E20" s="20" t="s">
        <v>1</v>
      </c>
      <c r="F20" s="8">
        <v>0</v>
      </c>
      <c r="G20" s="12">
        <v>14407</v>
      </c>
      <c r="H20" s="8">
        <f t="shared" si="4"/>
        <v>0</v>
      </c>
      <c r="I20" s="13">
        <v>9547</v>
      </c>
      <c r="J20" s="17">
        <v>9654</v>
      </c>
      <c r="K20" s="14">
        <f t="shared" si="2"/>
        <v>0.98891651129065672</v>
      </c>
      <c r="L20" s="8">
        <v>2466</v>
      </c>
      <c r="M20" s="8">
        <v>3370.1744973434729</v>
      </c>
      <c r="N20" s="14">
        <f t="shared" si="3"/>
        <v>0.7317128540210055</v>
      </c>
      <c r="O20" s="8"/>
      <c r="P20" s="10" t="s">
        <v>7</v>
      </c>
      <c r="Q20" s="8"/>
    </row>
    <row r="21" spans="1:17" ht="18.75">
      <c r="A21" s="7" t="s">
        <v>23</v>
      </c>
      <c r="B21" s="7" t="s">
        <v>23</v>
      </c>
      <c r="C21" s="7" t="s">
        <v>32</v>
      </c>
      <c r="D21" s="7" t="s">
        <v>33</v>
      </c>
      <c r="E21" s="20" t="s">
        <v>1</v>
      </c>
      <c r="F21" s="8">
        <v>0</v>
      </c>
      <c r="G21" s="12">
        <v>7391</v>
      </c>
      <c r="H21" s="8">
        <f t="shared" si="4"/>
        <v>0</v>
      </c>
      <c r="I21" s="13">
        <v>4991</v>
      </c>
      <c r="J21" s="17">
        <v>5034</v>
      </c>
      <c r="K21" s="14">
        <f t="shared" si="2"/>
        <v>0.9914580850218514</v>
      </c>
      <c r="L21" s="8">
        <v>1077</v>
      </c>
      <c r="M21" s="8">
        <v>1429.9391688415981</v>
      </c>
      <c r="N21" s="14">
        <f t="shared" si="3"/>
        <v>0.75317889282834594</v>
      </c>
      <c r="O21" s="8"/>
      <c r="P21" s="10" t="s">
        <v>7</v>
      </c>
      <c r="Q21" s="8"/>
    </row>
    <row r="22" spans="1:17" ht="18.75">
      <c r="A22" s="7" t="s">
        <v>23</v>
      </c>
      <c r="B22" s="7" t="s">
        <v>23</v>
      </c>
      <c r="C22" s="7" t="s">
        <v>40</v>
      </c>
      <c r="D22" s="7" t="s">
        <v>41</v>
      </c>
      <c r="E22" s="19" t="s">
        <v>0</v>
      </c>
      <c r="F22" s="8">
        <v>0</v>
      </c>
      <c r="G22" s="12">
        <v>10111</v>
      </c>
      <c r="H22" s="8">
        <f t="shared" si="4"/>
        <v>0</v>
      </c>
      <c r="I22" s="13">
        <v>7743</v>
      </c>
      <c r="J22" s="17">
        <v>7762</v>
      </c>
      <c r="K22" s="14">
        <f t="shared" si="2"/>
        <v>0.99755217727389844</v>
      </c>
      <c r="L22" s="8">
        <v>2109</v>
      </c>
      <c r="M22" s="8">
        <v>2431.2935912620082</v>
      </c>
      <c r="N22" s="14">
        <f t="shared" si="3"/>
        <v>0.86743946003875416</v>
      </c>
      <c r="O22" s="8"/>
      <c r="P22" s="10" t="s">
        <v>7</v>
      </c>
      <c r="Q22" s="8"/>
    </row>
    <row r="23" spans="1:17" ht="18.75">
      <c r="A23" s="7" t="s">
        <v>23</v>
      </c>
      <c r="B23" s="7" t="s">
        <v>23</v>
      </c>
      <c r="C23" s="7" t="s">
        <v>56</v>
      </c>
      <c r="D23" s="7" t="s">
        <v>57</v>
      </c>
      <c r="E23" s="19" t="s">
        <v>0</v>
      </c>
      <c r="F23" s="8">
        <v>1</v>
      </c>
      <c r="G23" s="12">
        <v>5579</v>
      </c>
      <c r="H23" s="8">
        <f t="shared" si="4"/>
        <v>0.89621796020792255</v>
      </c>
      <c r="I23" s="13">
        <v>4035</v>
      </c>
      <c r="J23" s="17">
        <v>4051</v>
      </c>
      <c r="K23" s="14">
        <f t="shared" si="2"/>
        <v>0.99605035793631203</v>
      </c>
      <c r="L23" s="8">
        <v>937</v>
      </c>
      <c r="M23" s="8">
        <v>1063.9321110009912</v>
      </c>
      <c r="N23" s="14">
        <f t="shared" si="3"/>
        <v>0.88069529090388277</v>
      </c>
      <c r="O23" s="8"/>
      <c r="P23" s="10" t="s">
        <v>7</v>
      </c>
      <c r="Q23" s="8"/>
    </row>
    <row r="24" spans="1:17" ht="18.75">
      <c r="A24" s="7" t="s">
        <v>23</v>
      </c>
      <c r="B24" s="7" t="s">
        <v>23</v>
      </c>
      <c r="C24" s="7" t="s">
        <v>54</v>
      </c>
      <c r="D24" s="7" t="s">
        <v>55</v>
      </c>
      <c r="E24" s="19" t="s">
        <v>0</v>
      </c>
      <c r="F24" s="8">
        <v>0</v>
      </c>
      <c r="G24" s="12">
        <v>2511</v>
      </c>
      <c r="H24" s="8">
        <f t="shared" si="4"/>
        <v>0</v>
      </c>
      <c r="I24" s="13">
        <v>1529</v>
      </c>
      <c r="J24" s="17">
        <v>1554</v>
      </c>
      <c r="K24" s="14">
        <f t="shared" si="2"/>
        <v>0.98391248391248387</v>
      </c>
      <c r="L24" s="8">
        <v>367</v>
      </c>
      <c r="M24" s="8">
        <v>407.42576847612821</v>
      </c>
      <c r="N24" s="14">
        <f t="shared" si="3"/>
        <v>0.90077758550390552</v>
      </c>
      <c r="O24" s="8"/>
      <c r="P24" s="10" t="s">
        <v>7</v>
      </c>
      <c r="Q24" s="8"/>
    </row>
    <row r="25" spans="1:17" ht="18.75">
      <c r="A25" s="7" t="s">
        <v>23</v>
      </c>
      <c r="B25" s="7" t="s">
        <v>23</v>
      </c>
      <c r="C25" s="7" t="s">
        <v>48</v>
      </c>
      <c r="D25" s="7" t="s">
        <v>49</v>
      </c>
      <c r="E25" s="19" t="s">
        <v>0</v>
      </c>
      <c r="F25" s="8">
        <v>2</v>
      </c>
      <c r="G25" s="12">
        <v>14531</v>
      </c>
      <c r="H25" s="8">
        <f t="shared" si="4"/>
        <v>0.68818388273346642</v>
      </c>
      <c r="I25" s="13">
        <v>8819</v>
      </c>
      <c r="J25" s="17">
        <v>8842</v>
      </c>
      <c r="K25" s="14">
        <f t="shared" si="2"/>
        <v>0.99739877855688763</v>
      </c>
      <c r="L25" s="8">
        <v>2442</v>
      </c>
      <c r="M25" s="8">
        <v>2782.614426691729</v>
      </c>
      <c r="N25" s="14">
        <f t="shared" si="3"/>
        <v>0.87759194251835748</v>
      </c>
      <c r="O25" s="8"/>
      <c r="P25" s="10" t="s">
        <v>7</v>
      </c>
      <c r="Q25" s="8"/>
    </row>
    <row r="26" spans="1:17" ht="18.75">
      <c r="A26" s="7" t="s">
        <v>23</v>
      </c>
      <c r="B26" s="7" t="s">
        <v>23</v>
      </c>
      <c r="C26" s="7" t="s">
        <v>46</v>
      </c>
      <c r="D26" s="7" t="s">
        <v>47</v>
      </c>
      <c r="E26" s="19" t="s">
        <v>0</v>
      </c>
      <c r="F26" s="8">
        <v>0</v>
      </c>
      <c r="G26" s="12">
        <v>5645</v>
      </c>
      <c r="H26" s="8">
        <f t="shared" si="4"/>
        <v>0</v>
      </c>
      <c r="I26" s="13">
        <v>3825</v>
      </c>
      <c r="J26" s="17">
        <v>3865</v>
      </c>
      <c r="K26" s="14">
        <f t="shared" si="2"/>
        <v>0.98965071151358341</v>
      </c>
      <c r="L26" s="8">
        <v>1236</v>
      </c>
      <c r="M26" s="8">
        <v>1411.8704922347986</v>
      </c>
      <c r="N26" s="14">
        <f t="shared" si="3"/>
        <v>0.87543440194970035</v>
      </c>
      <c r="O26" s="8"/>
      <c r="P26" s="10" t="s">
        <v>7</v>
      </c>
      <c r="Q26" s="8"/>
    </row>
    <row r="27" spans="1:17" ht="18.75">
      <c r="A27" s="7" t="s">
        <v>23</v>
      </c>
      <c r="B27" s="7" t="s">
        <v>23</v>
      </c>
      <c r="C27" s="7" t="s">
        <v>52</v>
      </c>
      <c r="D27" s="7" t="s">
        <v>53</v>
      </c>
      <c r="E27" s="20" t="s">
        <v>1</v>
      </c>
      <c r="F27" s="8">
        <v>1</v>
      </c>
      <c r="G27" s="12">
        <v>8072</v>
      </c>
      <c r="H27" s="8">
        <f t="shared" si="4"/>
        <v>0.61942517343904857</v>
      </c>
      <c r="I27" s="13">
        <v>5756</v>
      </c>
      <c r="J27" s="17">
        <v>5799</v>
      </c>
      <c r="K27" s="14">
        <f t="shared" si="2"/>
        <v>0.99258492843593726</v>
      </c>
      <c r="L27" s="8">
        <v>1188</v>
      </c>
      <c r="M27" s="8">
        <v>1810.1371650211565</v>
      </c>
      <c r="N27" s="14">
        <f t="shared" si="3"/>
        <v>0.65630385528607982</v>
      </c>
      <c r="O27" s="8"/>
      <c r="P27" s="10" t="s">
        <v>7</v>
      </c>
      <c r="Q27" s="8"/>
    </row>
    <row r="28" spans="1:17" ht="18.75">
      <c r="A28" s="7" t="s">
        <v>23</v>
      </c>
      <c r="B28" s="7" t="s">
        <v>23</v>
      </c>
      <c r="C28" s="7" t="s">
        <v>50</v>
      </c>
      <c r="D28" s="7" t="s">
        <v>51</v>
      </c>
      <c r="E28" s="19" t="s">
        <v>0</v>
      </c>
      <c r="F28" s="8">
        <v>0</v>
      </c>
      <c r="G28" s="12">
        <v>6083</v>
      </c>
      <c r="H28" s="8">
        <f t="shared" si="4"/>
        <v>0</v>
      </c>
      <c r="I28" s="13">
        <v>3363</v>
      </c>
      <c r="J28" s="15">
        <v>3384</v>
      </c>
      <c r="K28" s="14">
        <f t="shared" si="2"/>
        <v>0.99379432624113473</v>
      </c>
      <c r="L28" s="8">
        <v>360</v>
      </c>
      <c r="M28" s="8">
        <v>624.01800000000003</v>
      </c>
      <c r="N28" s="14">
        <f t="shared" si="3"/>
        <v>0.57690643539128672</v>
      </c>
      <c r="O28" s="8"/>
      <c r="P28" s="10" t="s">
        <v>7</v>
      </c>
      <c r="Q28" s="8"/>
    </row>
  </sheetData>
  <autoFilter ref="A12:Q28"/>
  <sortState ref="A8:Q22">
    <sortCondition ref="D8:D22"/>
  </sortState>
  <mergeCells count="11">
    <mergeCell ref="A2:I2"/>
    <mergeCell ref="A3:I3"/>
    <mergeCell ref="Q10:Q11"/>
    <mergeCell ref="F10:H10"/>
    <mergeCell ref="I10:N10"/>
    <mergeCell ref="O10:P10"/>
    <mergeCell ref="A10:A11"/>
    <mergeCell ref="B10:B11"/>
    <mergeCell ref="C10:C11"/>
    <mergeCell ref="D10:D11"/>
    <mergeCell ref="E10:E11"/>
  </mergeCells>
  <dataValidations count="1">
    <dataValidation type="list" allowBlank="1" showInputMessage="1" showErrorMessage="1" sqref="O12:O1977 P12:P1339 E49:E3751 E12:E30">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 Nguyen</dc:creator>
  <cp:lastModifiedBy>VT</cp:lastModifiedBy>
  <dcterms:created xsi:type="dcterms:W3CDTF">2021-10-22T09:57:26Z</dcterms:created>
  <dcterms:modified xsi:type="dcterms:W3CDTF">2021-11-12T13:25:16Z</dcterms:modified>
</cp:coreProperties>
</file>